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6BE617E-D023-4A9C-923F-32914E572F8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G6" i="5"/>
  <c r="AS12" i="5" l="1"/>
  <c r="AQ12" i="5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H12" i="5"/>
  <c r="H16" i="5" s="1"/>
  <c r="G12" i="5"/>
  <c r="G16" i="5" s="1"/>
  <c r="G18" i="5" s="1"/>
  <c r="F12" i="5"/>
  <c r="F16" i="5" s="1"/>
  <c r="E12" i="5"/>
  <c r="E16" i="5" s="1"/>
  <c r="E18" i="5" s="1"/>
  <c r="M16" i="5" l="1"/>
  <c r="N16" i="5"/>
  <c r="L16" i="5"/>
  <c r="I16" i="5"/>
  <c r="J12" i="5"/>
  <c r="AR12" i="5"/>
  <c r="K17" i="5"/>
  <c r="K18" i="5" s="1"/>
  <c r="F17" i="5"/>
  <c r="F18" i="5" s="1"/>
  <c r="H17" i="5"/>
  <c r="O17" i="5"/>
  <c r="AF12" i="5"/>
  <c r="L17" i="5" l="1"/>
  <c r="I18" i="5"/>
  <c r="O18" i="5" s="1"/>
  <c r="O16" i="5"/>
  <c r="J16" i="5"/>
  <c r="N17" i="5"/>
  <c r="H18" i="5"/>
  <c r="M18" i="5" s="1"/>
  <c r="J17" i="5"/>
  <c r="N18" i="5"/>
  <c r="L18" i="5"/>
  <c r="M17" i="5"/>
  <c r="J18" i="5" l="1"/>
</calcChain>
</file>

<file path=xl/sharedStrings.xml><?xml version="1.0" encoding="utf-8"?>
<sst xmlns="http://schemas.openxmlformats.org/spreadsheetml/2006/main" count="89" uniqueCount="41">
  <si>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</si>
  <si>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</si>
  <si>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</si>
  <si>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</si>
  <si>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</si>
  <si>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</si>
  <si>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</si>
  <si>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</si>
  <si>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</si>
  <si>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</si>
  <si>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</si>
  <si>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</si>
  <si>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</si>
  <si>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</si>
  <si>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</si>
  <si>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</si>
  <si>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</si>
  <si>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</si>
  <si>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</si>
  <si>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</si>
  <si>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</si>
  <si>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</si>
  <si>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</si>
  <si>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</si>
  <si>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SoJy = Sotkamon Jymy  (1909)</t>
  </si>
  <si>
    <t>Roni Suontakanen</t>
  </si>
  <si>
    <t>7.</t>
  </si>
  <si>
    <t>HP-K</t>
  </si>
  <si>
    <t>8.</t>
  </si>
  <si>
    <t>2.</t>
  </si>
  <si>
    <t>SoJy  3</t>
  </si>
  <si>
    <t>27.2.2001   Reisjärvi</t>
  </si>
  <si>
    <t>HP-K = Haapajärven Pesä-Kiilat  (1990),  kasvattajaseura</t>
  </si>
  <si>
    <t>SoJy  2</t>
  </si>
  <si>
    <t>5.</t>
  </si>
  <si>
    <t>3.</t>
  </si>
  <si>
    <t>6.</t>
  </si>
  <si>
    <t>12.</t>
  </si>
  <si>
    <t>1.</t>
  </si>
  <si>
    <t>YK</t>
  </si>
  <si>
    <t>YK = Ylivieskan Kuula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</si>
</sst>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25</v>
      </c>
      <c r="C1" s="2"/>
      <c r="D1" s="3"/>
      <c r="E1" s="4" t="s">
        <v>31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26</v>
      </c>
      <c r="Z4" s="1" t="s">
        <v>27</v>
      </c>
      <c r="AA4" s="12">
        <v>2</v>
      </c>
      <c r="AB4" s="12">
        <v>0</v>
      </c>
      <c r="AC4" s="12">
        <v>0</v>
      </c>
      <c r="AD4" s="12">
        <v>0</v>
      </c>
      <c r="AE4" s="12">
        <v>2</v>
      </c>
      <c r="AF4" s="65">
        <v>0.28570000000000001</v>
      </c>
      <c r="AG4" s="66">
        <v>7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2017</v>
      </c>
      <c r="Y5" s="12" t="s">
        <v>28</v>
      </c>
      <c r="Z5" s="1" t="s">
        <v>27</v>
      </c>
      <c r="AA5" s="12">
        <v>12</v>
      </c>
      <c r="AB5" s="12">
        <v>1</v>
      </c>
      <c r="AC5" s="12">
        <v>2</v>
      </c>
      <c r="AD5" s="12">
        <v>4</v>
      </c>
      <c r="AE5" s="12">
        <v>31</v>
      </c>
      <c r="AF5" s="65">
        <v>0.45579999999999998</v>
      </c>
      <c r="AG5" s="66">
        <v>68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2018</v>
      </c>
      <c r="Y6" s="12" t="s">
        <v>29</v>
      </c>
      <c r="Z6" s="1" t="s">
        <v>30</v>
      </c>
      <c r="AA6" s="12">
        <v>15</v>
      </c>
      <c r="AB6" s="12">
        <v>7</v>
      </c>
      <c r="AC6" s="12">
        <v>18</v>
      </c>
      <c r="AD6" s="12">
        <v>19</v>
      </c>
      <c r="AE6" s="12">
        <v>64</v>
      </c>
      <c r="AF6" s="65">
        <v>0.64</v>
      </c>
      <c r="AG6" s="66">
        <f>PRODUCT(AE6/AF6)</f>
        <v>100</v>
      </c>
      <c r="AH6" s="7"/>
      <c r="AI6" s="7"/>
      <c r="AJ6" s="7"/>
      <c r="AK6" s="7"/>
      <c r="AL6" s="10"/>
      <c r="AM6" s="12">
        <v>5</v>
      </c>
      <c r="AN6" s="12">
        <v>0</v>
      </c>
      <c r="AO6" s="12">
        <v>2</v>
      </c>
      <c r="AP6" s="12">
        <v>1</v>
      </c>
      <c r="AQ6" s="12">
        <v>14</v>
      </c>
      <c r="AR6" s="57">
        <v>0.51849999999999996</v>
      </c>
      <c r="AS6" s="68">
        <f>PRODUCT(AQ6/AR6)</f>
        <v>27.000964320154292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2019</v>
      </c>
      <c r="C7" s="14" t="s">
        <v>34</v>
      </c>
      <c r="D7" s="1" t="s">
        <v>33</v>
      </c>
      <c r="E7" s="12">
        <v>1</v>
      </c>
      <c r="F7" s="12">
        <v>0</v>
      </c>
      <c r="G7" s="12">
        <v>0</v>
      </c>
      <c r="H7" s="13">
        <v>0</v>
      </c>
      <c r="I7" s="12">
        <v>1</v>
      </c>
      <c r="J7" s="31">
        <v>0.2</v>
      </c>
      <c r="K7" s="18">
        <v>5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2019</v>
      </c>
      <c r="Y7" s="12" t="s">
        <v>35</v>
      </c>
      <c r="Z7" s="1" t="s">
        <v>30</v>
      </c>
      <c r="AA7" s="12">
        <v>15</v>
      </c>
      <c r="AB7" s="12">
        <v>3</v>
      </c>
      <c r="AC7" s="12">
        <v>13</v>
      </c>
      <c r="AD7" s="12">
        <v>22</v>
      </c>
      <c r="AE7" s="12">
        <v>57</v>
      </c>
      <c r="AF7" s="65">
        <v>0.58160000000000001</v>
      </c>
      <c r="AG7" s="18">
        <v>98</v>
      </c>
      <c r="AH7" s="39"/>
      <c r="AI7" s="7"/>
      <c r="AJ7" s="7"/>
      <c r="AK7" s="7"/>
      <c r="AM7" s="12">
        <v>2</v>
      </c>
      <c r="AN7" s="12">
        <v>0</v>
      </c>
      <c r="AO7" s="13">
        <v>1</v>
      </c>
      <c r="AP7" s="12">
        <v>2</v>
      </c>
      <c r="AQ7" s="12">
        <v>8</v>
      </c>
      <c r="AR7" s="63">
        <v>0.72719999999999996</v>
      </c>
      <c r="AS7" s="18">
        <v>11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2020</v>
      </c>
      <c r="C8" s="14" t="s">
        <v>36</v>
      </c>
      <c r="D8" s="1" t="s">
        <v>33</v>
      </c>
      <c r="E8" s="12">
        <v>14</v>
      </c>
      <c r="F8" s="12">
        <v>0</v>
      </c>
      <c r="G8" s="12">
        <v>3</v>
      </c>
      <c r="H8" s="13">
        <v>1</v>
      </c>
      <c r="I8" s="12">
        <v>15</v>
      </c>
      <c r="J8" s="31">
        <v>0.36580000000000001</v>
      </c>
      <c r="K8" s="18">
        <v>41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2020</v>
      </c>
      <c r="Y8" s="12" t="s">
        <v>29</v>
      </c>
      <c r="Z8" s="1" t="s">
        <v>30</v>
      </c>
      <c r="AA8" s="12">
        <v>6</v>
      </c>
      <c r="AB8" s="12">
        <v>0</v>
      </c>
      <c r="AC8" s="12">
        <v>6</v>
      </c>
      <c r="AD8" s="12">
        <v>1</v>
      </c>
      <c r="AE8" s="12">
        <v>17</v>
      </c>
      <c r="AF8" s="31">
        <v>0.48570000000000002</v>
      </c>
      <c r="AG8" s="18">
        <v>35</v>
      </c>
      <c r="AH8" s="39"/>
      <c r="AI8" s="7"/>
      <c r="AJ8" s="7"/>
      <c r="AK8" s="7"/>
      <c r="AL8" s="69"/>
      <c r="AM8" s="12">
        <v>2</v>
      </c>
      <c r="AN8" s="12">
        <v>0</v>
      </c>
      <c r="AO8" s="13">
        <v>0</v>
      </c>
      <c r="AP8" s="12">
        <v>5</v>
      </c>
      <c r="AQ8" s="12">
        <v>3</v>
      </c>
      <c r="AR8" s="63">
        <v>0.23100000000000001</v>
      </c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70">
        <v>2021</v>
      </c>
      <c r="Y9" s="70" t="s">
        <v>38</v>
      </c>
      <c r="Z9" s="71" t="s">
        <v>27</v>
      </c>
      <c r="AA9" s="70">
        <v>15</v>
      </c>
      <c r="AB9" s="70">
        <v>5</v>
      </c>
      <c r="AC9" s="70">
        <v>18</v>
      </c>
      <c r="AD9" s="70">
        <v>15</v>
      </c>
      <c r="AE9" s="70">
        <v>69</v>
      </c>
      <c r="AF9" s="72">
        <v>0.66349999999999998</v>
      </c>
      <c r="AG9" s="73">
        <v>104</v>
      </c>
      <c r="AH9" s="7"/>
      <c r="AI9" s="7"/>
      <c r="AJ9" s="7"/>
      <c r="AK9" s="7"/>
      <c r="AL9" s="16"/>
      <c r="AM9" s="12">
        <v>7</v>
      </c>
      <c r="AN9" s="12">
        <v>0</v>
      </c>
      <c r="AO9" s="12">
        <v>9</v>
      </c>
      <c r="AP9" s="12">
        <v>1</v>
      </c>
      <c r="AQ9" s="12">
        <v>31</v>
      </c>
      <c r="AR9" s="31">
        <v>0.62</v>
      </c>
      <c r="AS9" s="10">
        <v>50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70">
        <v>2022</v>
      </c>
      <c r="C10" s="74" t="s">
        <v>37</v>
      </c>
      <c r="D10" s="71" t="s">
        <v>27</v>
      </c>
      <c r="E10" s="70">
        <v>11</v>
      </c>
      <c r="F10" s="70">
        <v>0</v>
      </c>
      <c r="G10" s="70">
        <v>1</v>
      </c>
      <c r="H10" s="75">
        <v>1</v>
      </c>
      <c r="I10" s="70">
        <v>5</v>
      </c>
      <c r="J10" s="72">
        <v>0.25</v>
      </c>
      <c r="K10" s="73">
        <v>20</v>
      </c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12"/>
      <c r="Y10" s="12"/>
      <c r="Z10" s="1"/>
      <c r="AA10" s="12"/>
      <c r="AB10" s="12"/>
      <c r="AC10" s="12"/>
      <c r="AD10" s="12"/>
      <c r="AE10" s="12"/>
      <c r="AF10" s="65"/>
      <c r="AG10" s="73"/>
      <c r="AH10" s="7"/>
      <c r="AI10" s="7"/>
      <c r="AJ10" s="7"/>
      <c r="AK10" s="7"/>
      <c r="AL10" s="16"/>
      <c r="AM10" s="12"/>
      <c r="AN10" s="12"/>
      <c r="AO10" s="13"/>
      <c r="AP10" s="12"/>
      <c r="AQ10" s="12"/>
      <c r="AR10" s="63"/>
      <c r="AS10" s="10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2"/>
      <c r="D11" s="1"/>
      <c r="E11" s="12"/>
      <c r="F11" s="12"/>
      <c r="G11" s="12"/>
      <c r="H11" s="12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12">
        <v>2023</v>
      </c>
      <c r="Y11" s="12" t="s">
        <v>38</v>
      </c>
      <c r="Z11" s="1" t="s">
        <v>39</v>
      </c>
      <c r="AA11" s="12">
        <v>16</v>
      </c>
      <c r="AB11" s="12">
        <v>4</v>
      </c>
      <c r="AC11" s="12">
        <v>17</v>
      </c>
      <c r="AD11" s="12">
        <v>14</v>
      </c>
      <c r="AE11" s="12">
        <v>56</v>
      </c>
      <c r="AF11" s="65">
        <v>0.52336448598130836</v>
      </c>
      <c r="AG11" s="10">
        <v>107</v>
      </c>
      <c r="AH11" s="39"/>
      <c r="AI11" s="7"/>
      <c r="AJ11" s="7"/>
      <c r="AK11" s="7"/>
      <c r="AL11" s="10"/>
      <c r="AM11" s="12">
        <v>8</v>
      </c>
      <c r="AN11" s="12">
        <v>2</v>
      </c>
      <c r="AO11" s="13">
        <v>1</v>
      </c>
      <c r="AP11" s="12">
        <v>15</v>
      </c>
      <c r="AQ11" s="12">
        <v>39</v>
      </c>
      <c r="AR11" s="63">
        <v>0.69640000000000002</v>
      </c>
      <c r="AS11" s="76">
        <v>56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59" t="s">
        <v>13</v>
      </c>
      <c r="C12" s="60"/>
      <c r="D12" s="61"/>
      <c r="E12" s="35">
        <f>SUM(E4:E11)</f>
        <v>26</v>
      </c>
      <c r="F12" s="35">
        <f>SUM(F4:F11)</f>
        <v>0</v>
      </c>
      <c r="G12" s="35">
        <f>SUM(G4:G11)</f>
        <v>4</v>
      </c>
      <c r="H12" s="35">
        <f>SUM(H4:H11)</f>
        <v>2</v>
      </c>
      <c r="I12" s="35">
        <f>SUM(I4:I11)</f>
        <v>21</v>
      </c>
      <c r="J12" s="36">
        <f>PRODUCT(I12/K12)</f>
        <v>0.31818181818181818</v>
      </c>
      <c r="K12" s="20">
        <f>SUM(K4:K11)</f>
        <v>66</v>
      </c>
      <c r="L12" s="17"/>
      <c r="M12" s="28"/>
      <c r="N12" s="40"/>
      <c r="O12" s="41"/>
      <c r="P12" s="10"/>
      <c r="Q12" s="35">
        <f>SUM(Q4:Q11)</f>
        <v>0</v>
      </c>
      <c r="R12" s="35">
        <f>SUM(R4:R11)</f>
        <v>0</v>
      </c>
      <c r="S12" s="35">
        <f>SUM(S4:S11)</f>
        <v>0</v>
      </c>
      <c r="T12" s="35">
        <f>SUM(T4:T11)</f>
        <v>0</v>
      </c>
      <c r="U12" s="35">
        <f>SUM(U4:U11)</f>
        <v>0</v>
      </c>
      <c r="V12" s="15">
        <v>0</v>
      </c>
      <c r="W12" s="20">
        <f>SUM(W4:W11)</f>
        <v>0</v>
      </c>
      <c r="X12" s="62" t="s">
        <v>13</v>
      </c>
      <c r="Y12" s="11"/>
      <c r="Z12" s="9"/>
      <c r="AA12" s="35">
        <f>SUM(AA4:AA11)</f>
        <v>81</v>
      </c>
      <c r="AB12" s="35">
        <f>SUM(AB4:AB11)</f>
        <v>20</v>
      </c>
      <c r="AC12" s="35">
        <f>SUM(AC4:AC11)</f>
        <v>74</v>
      </c>
      <c r="AD12" s="35">
        <f>SUM(AD4:AD11)</f>
        <v>75</v>
      </c>
      <c r="AE12" s="35">
        <f>SUM(AE4:AE11)</f>
        <v>296</v>
      </c>
      <c r="AF12" s="36">
        <f>PRODUCT(AE12/AG12)</f>
        <v>0.5703275529865125</v>
      </c>
      <c r="AG12" s="20">
        <f>SUM(AG4:AG11)</f>
        <v>519</v>
      </c>
      <c r="AH12" s="17"/>
      <c r="AI12" s="28"/>
      <c r="AJ12" s="40"/>
      <c r="AK12" s="41"/>
      <c r="AL12" s="10"/>
      <c r="AM12" s="35">
        <f>SUM(AM4:AM11)</f>
        <v>24</v>
      </c>
      <c r="AN12" s="35">
        <f>SUM(AN4:AN11)</f>
        <v>2</v>
      </c>
      <c r="AO12" s="35">
        <f>SUM(AO4:AO11)</f>
        <v>13</v>
      </c>
      <c r="AP12" s="35">
        <f>SUM(AP4:AP11)</f>
        <v>24</v>
      </c>
      <c r="AQ12" s="35">
        <f>SUM(AQ4:AQ11)</f>
        <v>95</v>
      </c>
      <c r="AR12" s="36">
        <f>PRODUCT(AQ12/AS12)</f>
        <v>0.65971780431128568</v>
      </c>
      <c r="AS12" s="38">
        <f>SUM(AS4:AS11)</f>
        <v>144.00096432015431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7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7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6" t="s">
        <v>16</v>
      </c>
      <c r="C14" s="47"/>
      <c r="D14" s="48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6"/>
      <c r="R14" s="16" t="s">
        <v>10</v>
      </c>
      <c r="S14" s="16"/>
      <c r="T14" s="52" t="s">
        <v>32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9" t="s">
        <v>15</v>
      </c>
      <c r="C15" s="3"/>
      <c r="D15" s="5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58">
        <v>0</v>
      </c>
      <c r="K15" s="16">
        <v>0</v>
      </c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52" t="s">
        <v>24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2" t="s">
        <v>11</v>
      </c>
      <c r="C16" s="33"/>
      <c r="D16" s="34"/>
      <c r="E16" s="45">
        <f>PRODUCT(E12+Q12)</f>
        <v>26</v>
      </c>
      <c r="F16" s="45">
        <f>PRODUCT(F12+R12)</f>
        <v>0</v>
      </c>
      <c r="G16" s="45">
        <f>PRODUCT(G12+S12)</f>
        <v>4</v>
      </c>
      <c r="H16" s="45">
        <f>PRODUCT(H12+T12)</f>
        <v>2</v>
      </c>
      <c r="I16" s="45">
        <f>PRODUCT(I12+U12)</f>
        <v>21</v>
      </c>
      <c r="J16" s="58">
        <f>PRODUCT(I16/K16)</f>
        <v>0.31818181818181818</v>
      </c>
      <c r="K16" s="16">
        <f>PRODUCT(K12+W12)</f>
        <v>66</v>
      </c>
      <c r="L16" s="51">
        <f>PRODUCT((F16+G16)/E16)</f>
        <v>0.15384615384615385</v>
      </c>
      <c r="M16" s="51">
        <f>PRODUCT(H16/E16)</f>
        <v>7.6923076923076927E-2</v>
      </c>
      <c r="N16" s="51">
        <f>PRODUCT((F16+G16+H16)/E16)</f>
        <v>0.23076923076923078</v>
      </c>
      <c r="O16" s="51">
        <f>PRODUCT(I16/E16)</f>
        <v>0.80769230769230771</v>
      </c>
      <c r="Q16" s="16"/>
      <c r="R16" s="16"/>
      <c r="S16" s="16"/>
      <c r="T16" s="52" t="s">
        <v>40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5">
        <f>PRODUCT(AA12+AM12)</f>
        <v>105</v>
      </c>
      <c r="F17" s="45">
        <f>PRODUCT(AB12+AN12)</f>
        <v>22</v>
      </c>
      <c r="G17" s="45">
        <f>PRODUCT(AC12+AO12)</f>
        <v>87</v>
      </c>
      <c r="H17" s="45">
        <f>PRODUCT(AD12+AP12)</f>
        <v>99</v>
      </c>
      <c r="I17" s="45">
        <f>PRODUCT(AE12+AQ12)</f>
        <v>391</v>
      </c>
      <c r="J17" s="58">
        <f>PRODUCT(I17/K17)</f>
        <v>0.58974273197465721</v>
      </c>
      <c r="K17" s="10">
        <f>PRODUCT(AG12+AS12)</f>
        <v>663.00096432015425</v>
      </c>
      <c r="L17" s="51">
        <f>PRODUCT((F17+G17)/E17)</f>
        <v>1.0380952380952382</v>
      </c>
      <c r="M17" s="51">
        <f>PRODUCT(H17/E17)</f>
        <v>0.94285714285714284</v>
      </c>
      <c r="N17" s="51">
        <f>PRODUCT((F17+G17+H17)/E17)</f>
        <v>1.980952380952381</v>
      </c>
      <c r="O17" s="51">
        <f>PRODUCT(I17/E17)</f>
        <v>3.7238095238095239</v>
      </c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2" t="s">
        <v>13</v>
      </c>
      <c r="C18" s="43"/>
      <c r="D18" s="44"/>
      <c r="E18" s="45">
        <f>SUM(E15:E17)</f>
        <v>131</v>
      </c>
      <c r="F18" s="45">
        <f t="shared" ref="F18:I18" si="0">SUM(F15:F17)</f>
        <v>22</v>
      </c>
      <c r="G18" s="45">
        <f t="shared" si="0"/>
        <v>91</v>
      </c>
      <c r="H18" s="45">
        <f t="shared" si="0"/>
        <v>101</v>
      </c>
      <c r="I18" s="45">
        <f t="shared" si="0"/>
        <v>412</v>
      </c>
      <c r="J18" s="58">
        <f>PRODUCT(I18/K18)</f>
        <v>0.565157002754063</v>
      </c>
      <c r="K18" s="16">
        <f>SUM(K15:K17)</f>
        <v>729.00096432015425</v>
      </c>
      <c r="L18" s="51">
        <f>PRODUCT((F18+G18)/E18)</f>
        <v>0.86259541984732824</v>
      </c>
      <c r="M18" s="51">
        <f>PRODUCT(H18/E18)</f>
        <v>0.77099236641221369</v>
      </c>
      <c r="N18" s="51">
        <f>PRODUCT((F18+G18+H18)/E18)</f>
        <v>1.633587786259542</v>
      </c>
      <c r="O18" s="51">
        <f>PRODUCT(I18/E18)</f>
        <v>3.1450381679389312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0"/>
      <c r="AL183" s="10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</sheetData>
  <sortState xmlns:xlrd2="http://schemas.microsoft.com/office/spreadsheetml/2017/richdata2" ref="B10:AF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2023-09-11T19:19:10Z</dcterms:modified>
</cp:coreProperties>
</file>